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24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Model Making Acu・Stion</author>
  </authors>
  <commentList>
    <comment ref="H40" authorId="0">
      <text>
        <r>
          <rPr>
            <sz val="14"/>
            <rFont val="ＭＳ Ｐゴシック"/>
            <family val="3"/>
          </rPr>
          <t>モデルカーズ219号、掲載記事でご案内の、
模型専用机。アクパンチャー・竹中監修の元
で、企画・開発されました。モデラーには、
無くてはならないツールを、搭載できる画期的
な模型専用机です。詳細は、本誌をご覧下さい。</t>
        </r>
      </text>
    </comment>
  </commentList>
</comments>
</file>

<file path=xl/sharedStrings.xml><?xml version="1.0" encoding="utf-8"?>
<sst xmlns="http://schemas.openxmlformats.org/spreadsheetml/2006/main" count="211" uniqueCount="127">
  <si>
    <t>***********</t>
  </si>
  <si>
    <t>Shipping schedule day</t>
  </si>
  <si>
    <t>It's updating it. !!</t>
  </si>
  <si>
    <t>更新中!!</t>
  </si>
  <si>
    <t>Date</t>
  </si>
  <si>
    <t>Please fill in the name.</t>
  </si>
  <si>
    <t>Model　Making</t>
  </si>
  <si>
    <t>Messrs.(御中)</t>
  </si>
  <si>
    <t>Acu・Stion</t>
  </si>
  <si>
    <t xml:space="preserve">Address </t>
  </si>
  <si>
    <t xml:space="preserve">         1-58 Sakaemacyi kitagata-cho Motosu-Gun</t>
  </si>
  <si>
    <t xml:space="preserve">                  Gifu-Pref 501-0425 JAPAN</t>
  </si>
  <si>
    <t xml:space="preserve">                  Clinic  Tel/Fax  058-324-0616</t>
  </si>
  <si>
    <t>TEL</t>
  </si>
  <si>
    <t xml:space="preserve">            Acu・Stion  Tel/Fax  058-324-2157</t>
  </si>
  <si>
    <t>FAX</t>
  </si>
  <si>
    <r>
      <t xml:space="preserve">Please fill in the Amount. </t>
    </r>
    <r>
      <rPr>
        <b/>
        <sz val="11"/>
        <color indexed="10"/>
        <rFont val="ＭＳ Ｐゴシック"/>
        <family val="3"/>
      </rPr>
      <t>⇒</t>
    </r>
  </si>
  <si>
    <r>
      <t>←</t>
    </r>
    <r>
      <rPr>
        <b/>
        <sz val="11"/>
        <color indexed="8"/>
        <rFont val="ＭＳ Ｐゴシック"/>
        <family val="3"/>
      </rPr>
      <t>数量記入</t>
    </r>
  </si>
  <si>
    <t>Invoice (総合計金額)</t>
  </si>
  <si>
    <t>Amount</t>
  </si>
  <si>
    <t>Total money</t>
  </si>
  <si>
    <t>Total</t>
  </si>
  <si>
    <t>(合計)</t>
  </si>
  <si>
    <t>Balance</t>
  </si>
  <si>
    <t>(繰越)</t>
  </si>
  <si>
    <t>Category</t>
  </si>
  <si>
    <t>JAN.CODE No.</t>
  </si>
  <si>
    <t>GOODS No.</t>
  </si>
  <si>
    <t>GOODS NAME (Japan)</t>
  </si>
  <si>
    <t>PRICE (\)</t>
  </si>
  <si>
    <t>Unit price</t>
  </si>
  <si>
    <t>Amount</t>
  </si>
  <si>
    <t>TOTAL (\)</t>
  </si>
  <si>
    <t>***************</t>
  </si>
  <si>
    <t>New !!</t>
  </si>
  <si>
    <t>小計</t>
  </si>
  <si>
    <t>掛率×00 %</t>
  </si>
  <si>
    <t>送料</t>
  </si>
  <si>
    <t>パッケージ箱</t>
  </si>
  <si>
    <t>手数料</t>
  </si>
  <si>
    <t>合計</t>
  </si>
  <si>
    <t>**************</t>
  </si>
  <si>
    <t>*******************</t>
  </si>
  <si>
    <t>***********</t>
  </si>
  <si>
    <t>*******************</t>
  </si>
  <si>
    <t>お取引ご相談商品</t>
  </si>
  <si>
    <t>1/1 模型用作業机</t>
  </si>
  <si>
    <t>1/1 木床+木槌セット</t>
  </si>
  <si>
    <t>**************</t>
  </si>
  <si>
    <t>1/1 模型用作業机</t>
  </si>
  <si>
    <t>ACF-0002</t>
  </si>
  <si>
    <t>1/1 専用キャビネット</t>
  </si>
  <si>
    <t>1/1 専用棚</t>
  </si>
  <si>
    <t>ACF-0004</t>
  </si>
  <si>
    <t>ACF-0005</t>
  </si>
  <si>
    <t>1/1 木床</t>
  </si>
  <si>
    <t>1/1 木床ベース</t>
  </si>
  <si>
    <t>1/1 木槌</t>
  </si>
  <si>
    <t>ACF-0014</t>
  </si>
  <si>
    <t>Old Goods</t>
  </si>
  <si>
    <t>ACF-0009</t>
  </si>
  <si>
    <t>1/1 ほうき</t>
  </si>
  <si>
    <t>1/1 塵取り</t>
  </si>
  <si>
    <t>1/1 木床+木槌セット</t>
  </si>
  <si>
    <t>1/43 展示ベース付きケース</t>
  </si>
  <si>
    <t>展示ベース付きケース</t>
  </si>
  <si>
    <t>1/1 塵取り&amp;ほうきセット</t>
  </si>
  <si>
    <t>1/1 塵取り&amp;ほうきセット</t>
  </si>
  <si>
    <t>Acu Furniture 2016.Order List</t>
  </si>
  <si>
    <t>発売中</t>
  </si>
  <si>
    <t>0.0.2016</t>
  </si>
  <si>
    <t>New !!</t>
  </si>
  <si>
    <t>ATS-10042</t>
  </si>
  <si>
    <t>1/1 木製工具シリーズ</t>
  </si>
  <si>
    <t>1/20 F60 スキットブロック (付属デカール付)</t>
  </si>
  <si>
    <t>ACF-0010</t>
  </si>
  <si>
    <t>ACF-0011</t>
  </si>
  <si>
    <t>ACF-0012</t>
  </si>
  <si>
    <t>ACF-0013</t>
  </si>
  <si>
    <t>ACF-0001</t>
  </si>
  <si>
    <t>ACF-0003</t>
  </si>
  <si>
    <t>ACF-0008</t>
  </si>
  <si>
    <t>ACF-0007</t>
  </si>
  <si>
    <t>ACF-0006</t>
  </si>
  <si>
    <t>ジェットクリーナー専用マウス</t>
  </si>
  <si>
    <t>ACF-000a</t>
  </si>
  <si>
    <t>ACF-000b</t>
  </si>
  <si>
    <t>ACF-000c</t>
  </si>
  <si>
    <t xml:space="preserve">小型集塵機 ジェットクリーナー </t>
  </si>
  <si>
    <t>ACF-000d</t>
  </si>
  <si>
    <t>1/1 フットプレート</t>
  </si>
  <si>
    <t>1/1 模型用作業机 3点セット</t>
  </si>
  <si>
    <t>1/1 ツールバー+バースタンド2点セット</t>
  </si>
  <si>
    <t>外税表示</t>
  </si>
  <si>
    <t>*************</t>
  </si>
  <si>
    <t>総額表示</t>
  </si>
  <si>
    <t>ACF-0016</t>
  </si>
  <si>
    <t>1/20 RB6 スキットブロック</t>
  </si>
  <si>
    <t>ACF-0015</t>
  </si>
  <si>
    <t>商品分類</t>
  </si>
  <si>
    <t>JAN.コード No.</t>
  </si>
  <si>
    <t>商品 No.</t>
  </si>
  <si>
    <t>定価 (8%)</t>
  </si>
  <si>
    <t>単価</t>
  </si>
  <si>
    <t>小計</t>
  </si>
  <si>
    <t>定価 (5%)</t>
  </si>
  <si>
    <t>1/20 スキッドブロック シリーズ</t>
  </si>
  <si>
    <r>
      <t>新製品</t>
    </r>
    <r>
      <rPr>
        <b/>
        <sz val="11"/>
        <color indexed="40"/>
        <rFont val="ＭＳ Ｐゴシック"/>
        <family val="3"/>
      </rPr>
      <t>発売中</t>
    </r>
  </si>
  <si>
    <t>1/20 マクラーレン ホンダ MP4/30 スキットブロック</t>
  </si>
  <si>
    <t>1/1 精密のこぎり シリーズ</t>
  </si>
  <si>
    <r>
      <t xml:space="preserve">1/1 </t>
    </r>
    <r>
      <rPr>
        <sz val="11"/>
        <rFont val="ＭＳ Ｐゴシック"/>
        <family val="3"/>
      </rPr>
      <t>ハイエンド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バリオ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ソー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スタンダードセット交換ブレード</t>
    </r>
    <r>
      <rPr>
        <sz val="11"/>
        <rFont val="ＭＳ Ｐゴシック"/>
        <family val="3"/>
      </rPr>
      <t xml:space="preserve"> 0.1mm 2枚入り</t>
    </r>
  </si>
  <si>
    <t>1/1 ハイエンド バリオ ソー スタンダードセット (精密のこぎり可変タイプ標準セット)</t>
  </si>
  <si>
    <t>Order day of deadline　-April.29.2016-</t>
  </si>
  <si>
    <t>May.19.2016</t>
  </si>
  <si>
    <t>ご注文数</t>
  </si>
  <si>
    <t>お取引不可</t>
  </si>
  <si>
    <t>ACT-0000</t>
  </si>
  <si>
    <t>1/1 ハイエンド バリオ ソー スタンダードショートセット交換ブレード 0.1mm 2枚入り</t>
  </si>
  <si>
    <t>ACF-0018</t>
  </si>
  <si>
    <t>1/1 ハイエンド バリオ ソー スタンダードショートセット (精密のこぎり可変タイプ標準セット)</t>
  </si>
  <si>
    <t>ACT-0002</t>
  </si>
  <si>
    <t>1/1 ハイエンド バリオ ソー 斜め ショートセット交換ブレード 0.1mm 2枚入り</t>
  </si>
  <si>
    <t>ACF-0017</t>
  </si>
  <si>
    <t>1/1 ハイエンド バリオ ソー 斜め ショートセット (精密のこぎり可変タイプ標準セット)</t>
  </si>
  <si>
    <r>
      <t>5月発売</t>
    </r>
    <r>
      <rPr>
        <b/>
        <sz val="11"/>
        <color indexed="10"/>
        <rFont val="ＭＳ Ｐゴシック"/>
        <family val="3"/>
      </rPr>
      <t>未</t>
    </r>
    <r>
      <rPr>
        <b/>
        <sz val="11"/>
        <color indexed="12"/>
        <rFont val="ＭＳ Ｐゴシック"/>
        <family val="3"/>
      </rPr>
      <t>予定</t>
    </r>
  </si>
  <si>
    <r>
      <t>5月発売</t>
    </r>
    <r>
      <rPr>
        <b/>
        <sz val="11"/>
        <color indexed="12"/>
        <rFont val="ＭＳ Ｐゴシック"/>
        <family val="3"/>
      </rPr>
      <t>予定</t>
    </r>
  </si>
  <si>
    <t>April.22.2016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</si>
</sst>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_ "/>
    <numFmt numFmtId="179" formatCode="&quot;\&quot;#,##0;[Red]&quot;\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2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明朝"/>
      <family val="1"/>
    </font>
    <font>
      <b/>
      <sz val="20"/>
      <name val="ＭＳ Ｐゴシック"/>
      <family val="3"/>
    </font>
    <font>
      <b/>
      <sz val="20"/>
      <name val="ＭＳ Ｐ明朝"/>
      <family val="1"/>
    </font>
    <font>
      <b/>
      <sz val="10"/>
      <name val="ＭＳ Ｐ明朝"/>
      <family val="1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2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39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40"/>
      <name val="ＭＳ Ｐゴシック"/>
      <family val="3"/>
    </font>
    <font>
      <sz val="10"/>
      <color indexed="8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/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>
        <color indexed="39"/>
      </right>
      <top style="thin"/>
      <bottom style="thin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medium">
        <color indexed="39"/>
      </left>
      <right style="medium">
        <color indexed="39"/>
      </right>
      <top style="double">
        <color indexed="10"/>
      </top>
      <bottom style="medium">
        <color indexed="39"/>
      </bottom>
    </border>
    <border>
      <left>
        <color indexed="63"/>
      </left>
      <right style="medium"/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medium">
        <color indexed="39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>
        <color indexed="39"/>
      </left>
      <right style="medium">
        <color indexed="39"/>
      </right>
      <top style="medium">
        <color indexed="8"/>
      </top>
      <bottom style="thin"/>
    </border>
    <border>
      <left style="medium">
        <color indexed="39"/>
      </left>
      <right style="medium">
        <color indexed="39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>
        <color indexed="10"/>
      </bottom>
    </border>
    <border>
      <left style="thin"/>
      <right style="medium">
        <color indexed="39"/>
      </right>
      <top style="thin"/>
      <bottom style="double">
        <color indexed="10"/>
      </bottom>
    </border>
    <border>
      <left style="medium">
        <color indexed="39"/>
      </left>
      <right style="medium">
        <color indexed="39"/>
      </right>
      <top style="thin"/>
      <bottom style="double">
        <color indexed="10"/>
      </bottom>
    </border>
    <border>
      <left>
        <color indexed="63"/>
      </left>
      <right style="medium"/>
      <top style="thin"/>
      <bottom style="double">
        <color indexed="10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>
        <color indexed="39"/>
      </right>
      <top style="thin"/>
      <bottom style="thin">
        <color indexed="8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>
        <color indexed="39"/>
      </right>
      <top style="thin">
        <color indexed="8"/>
      </top>
      <bottom style="thin">
        <color indexed="8"/>
      </bottom>
    </border>
    <border>
      <left style="medium">
        <color indexed="39"/>
      </left>
      <right style="medium">
        <color indexed="39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12"/>
      </left>
      <right style="medium"/>
      <top style="thin">
        <color indexed="12"/>
      </top>
      <bottom style="thin">
        <color indexed="8"/>
      </bottom>
    </border>
    <border>
      <left style="thin">
        <color indexed="12"/>
      </left>
      <right style="medium"/>
      <top style="thin">
        <color indexed="8"/>
      </top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thin"/>
      <right style="medium">
        <color indexed="39"/>
      </right>
      <top>
        <color indexed="63"/>
      </top>
      <bottom style="thin"/>
    </border>
    <border>
      <left style="medium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>
        <color indexed="8"/>
      </bottom>
    </border>
    <border>
      <left style="thin"/>
      <right style="medium">
        <color indexed="39"/>
      </right>
      <top style="thin">
        <color indexed="8"/>
      </top>
      <bottom style="medium">
        <color indexed="8"/>
      </bottom>
    </border>
    <border>
      <left style="medium">
        <color indexed="39"/>
      </left>
      <right style="medium">
        <color indexed="39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medium">
        <color indexed="39"/>
      </right>
      <top style="thin">
        <color indexed="8"/>
      </top>
      <bottom>
        <color indexed="63"/>
      </bottom>
    </border>
    <border>
      <left style="medium">
        <color indexed="39"/>
      </left>
      <right style="medium">
        <color indexed="39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thin"/>
      <right style="medium">
        <color indexed="39"/>
      </right>
      <top style="medium">
        <color indexed="8"/>
      </top>
      <bottom style="thin">
        <color indexed="8"/>
      </bottom>
    </border>
    <border>
      <left style="medium">
        <color indexed="39"/>
      </left>
      <right style="medium">
        <color indexed="39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12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10"/>
      </top>
      <bottom style="double">
        <color indexed="10"/>
      </bottom>
    </border>
    <border>
      <left style="medium">
        <color indexed="8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medium">
        <color indexed="39"/>
      </right>
      <top style="thin"/>
      <bottom>
        <color indexed="63"/>
      </bottom>
    </border>
    <border>
      <left style="medium">
        <color indexed="39"/>
      </left>
      <right style="medium">
        <color indexed="39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39"/>
      </left>
      <right style="medium">
        <color indexed="39"/>
      </right>
      <top style="thin">
        <color indexed="8"/>
      </top>
      <bottom style="thin"/>
    </border>
    <border>
      <left style="medium">
        <color indexed="39"/>
      </left>
      <right style="medium">
        <color indexed="39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" fontId="20" fillId="0" borderId="0" xfId="0" applyNumberFormat="1" applyFont="1" applyAlignment="1">
      <alignment horizontal="right" vertical="center"/>
    </xf>
    <xf numFmtId="5" fontId="0" fillId="0" borderId="0" xfId="0" applyNumberFormat="1" applyFont="1" applyAlignment="1">
      <alignment horizontal="center" vertical="center"/>
    </xf>
    <xf numFmtId="0" fontId="21" fillId="24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5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77" fontId="24" fillId="21" borderId="11" xfId="0" applyNumberFormat="1" applyFont="1" applyFill="1" applyBorder="1" applyAlignment="1">
      <alignment horizontal="center" vertical="center"/>
    </xf>
    <xf numFmtId="5" fontId="24" fillId="21" borderId="11" xfId="0" applyNumberFormat="1" applyFont="1" applyFill="1" applyBorder="1" applyAlignment="1">
      <alignment horizontal="right" vertical="center"/>
    </xf>
    <xf numFmtId="49" fontId="24" fillId="22" borderId="11" xfId="0" applyNumberFormat="1" applyFont="1" applyFill="1" applyBorder="1" applyAlignment="1">
      <alignment horizontal="right" vertical="center"/>
    </xf>
    <xf numFmtId="5" fontId="24" fillId="22" borderId="11" xfId="0" applyNumberFormat="1" applyFont="1" applyFill="1" applyBorder="1" applyAlignment="1">
      <alignment horizontal="right" vertical="center"/>
    </xf>
    <xf numFmtId="0" fontId="14" fillId="2" borderId="12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176" fontId="20" fillId="2" borderId="13" xfId="0" applyNumberFormat="1" applyFont="1" applyFill="1" applyBorder="1" applyAlignment="1">
      <alignment horizontal="center" vertical="center"/>
    </xf>
    <xf numFmtId="176" fontId="24" fillId="2" borderId="1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5" fillId="24" borderId="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8" fontId="10" fillId="22" borderId="14" xfId="0" applyNumberFormat="1" applyFont="1" applyFill="1" applyBorder="1" applyAlignment="1">
      <alignment horizontal="center" vertical="center"/>
    </xf>
    <xf numFmtId="8" fontId="0" fillId="24" borderId="15" xfId="0" applyNumberFormat="1" applyFill="1" applyBorder="1" applyAlignment="1">
      <alignment horizontal="right" vertical="center"/>
    </xf>
    <xf numFmtId="6" fontId="21" fillId="24" borderId="2" xfId="0" applyNumberFormat="1" applyFont="1" applyFill="1" applyBorder="1" applyAlignment="1">
      <alignment horizontal="right" vertical="center"/>
    </xf>
    <xf numFmtId="178" fontId="21" fillId="24" borderId="2" xfId="0" applyNumberFormat="1" applyFont="1" applyFill="1" applyBorder="1" applyAlignment="1">
      <alignment horizontal="center" vertical="center"/>
    </xf>
    <xf numFmtId="5" fontId="21" fillId="24" borderId="2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5" fontId="0" fillId="0" borderId="18" xfId="0" applyNumberFormat="1" applyBorder="1" applyAlignment="1">
      <alignment horizontal="right" vertical="center"/>
    </xf>
    <xf numFmtId="5" fontId="0" fillId="0" borderId="0" xfId="0" applyNumberFormat="1" applyBorder="1" applyAlignment="1">
      <alignment horizontal="center" vertical="center"/>
    </xf>
    <xf numFmtId="5" fontId="10" fillId="0" borderId="19" xfId="0" applyNumberFormat="1" applyFont="1" applyBorder="1" applyAlignment="1">
      <alignment horizontal="right" vertical="center"/>
    </xf>
    <xf numFmtId="5" fontId="0" fillId="0" borderId="20" xfId="0" applyNumberFormat="1" applyBorder="1" applyAlignment="1">
      <alignment horizontal="center" vertical="center"/>
    </xf>
    <xf numFmtId="5" fontId="0" fillId="0" borderId="21" xfId="0" applyNumberFormat="1" applyBorder="1" applyAlignment="1">
      <alignment horizontal="right" vertical="center"/>
    </xf>
    <xf numFmtId="5" fontId="0" fillId="0" borderId="22" xfId="0" applyNumberFormat="1" applyBorder="1" applyAlignment="1">
      <alignment horizontal="right" vertical="center"/>
    </xf>
    <xf numFmtId="5" fontId="0" fillId="0" borderId="23" xfId="0" applyNumberFormat="1" applyBorder="1" applyAlignment="1">
      <alignment horizontal="right" vertical="center"/>
    </xf>
    <xf numFmtId="5" fontId="0" fillId="0" borderId="24" xfId="0" applyNumberFormat="1" applyBorder="1" applyAlignment="1">
      <alignment horizontal="right" vertical="center"/>
    </xf>
    <xf numFmtId="179" fontId="0" fillId="24" borderId="14" xfId="0" applyNumberFormat="1" applyFill="1" applyBorder="1" applyAlignment="1">
      <alignment horizontal="right" vertical="center"/>
    </xf>
    <xf numFmtId="179" fontId="0" fillId="24" borderId="25" xfId="0" applyNumberFormat="1" applyFill="1" applyBorder="1" applyAlignment="1">
      <alignment horizontal="right" vertical="center"/>
    </xf>
    <xf numFmtId="8" fontId="0" fillId="24" borderId="26" xfId="0" applyNumberFormat="1" applyFill="1" applyBorder="1" applyAlignment="1">
      <alignment horizontal="right" vertical="center"/>
    </xf>
    <xf numFmtId="5" fontId="0" fillId="24" borderId="27" xfId="0" applyNumberFormat="1" applyFill="1" applyBorder="1" applyAlignment="1">
      <alignment horizontal="right" vertical="center"/>
    </xf>
    <xf numFmtId="176" fontId="0" fillId="6" borderId="28" xfId="0" applyNumberFormat="1" applyFill="1" applyBorder="1" applyAlignment="1">
      <alignment horizontal="center" vertical="center"/>
    </xf>
    <xf numFmtId="176" fontId="0" fillId="6" borderId="29" xfId="0" applyNumberFormat="1" applyFill="1" applyBorder="1" applyAlignment="1">
      <alignment horizontal="center" vertical="center"/>
    </xf>
    <xf numFmtId="5" fontId="0" fillId="24" borderId="30" xfId="0" applyNumberFormat="1" applyFill="1" applyBorder="1" applyAlignment="1">
      <alignment horizontal="right" vertical="center"/>
    </xf>
    <xf numFmtId="179" fontId="0" fillId="24" borderId="31" xfId="0" applyNumberFormat="1" applyFill="1" applyBorder="1" applyAlignment="1">
      <alignment horizontal="right" vertical="center"/>
    </xf>
    <xf numFmtId="8" fontId="0" fillId="24" borderId="32" xfId="0" applyNumberFormat="1" applyFill="1" applyBorder="1" applyAlignment="1">
      <alignment horizontal="right" vertical="center"/>
    </xf>
    <xf numFmtId="176" fontId="0" fillId="6" borderId="33" xfId="0" applyNumberFormat="1" applyFill="1" applyBorder="1" applyAlignment="1">
      <alignment horizontal="center" vertical="center"/>
    </xf>
    <xf numFmtId="5" fontId="0" fillId="24" borderId="34" xfId="0" applyNumberFormat="1" applyFill="1" applyBorder="1" applyAlignment="1">
      <alignment horizontal="right" vertical="center"/>
    </xf>
    <xf numFmtId="178" fontId="10" fillId="22" borderId="35" xfId="0" applyNumberFormat="1" applyFont="1" applyFill="1" applyBorder="1" applyAlignment="1">
      <alignment horizontal="center" vertical="center"/>
    </xf>
    <xf numFmtId="179" fontId="0" fillId="24" borderId="36" xfId="0" applyNumberFormat="1" applyFill="1" applyBorder="1" applyAlignment="1">
      <alignment horizontal="right" vertical="center"/>
    </xf>
    <xf numFmtId="8" fontId="0" fillId="24" borderId="37" xfId="0" applyNumberFormat="1" applyFill="1" applyBorder="1" applyAlignment="1">
      <alignment horizontal="right" vertical="center"/>
    </xf>
    <xf numFmtId="176" fontId="0" fillId="6" borderId="38" xfId="0" applyNumberFormat="1" applyFill="1" applyBorder="1" applyAlignment="1">
      <alignment horizontal="center" vertical="center"/>
    </xf>
    <xf numFmtId="5" fontId="0" fillId="24" borderId="39" xfId="0" applyNumberFormat="1" applyFill="1" applyBorder="1" applyAlignment="1">
      <alignment horizontal="right" vertical="center"/>
    </xf>
    <xf numFmtId="178" fontId="10" fillId="22" borderId="40" xfId="0" applyNumberFormat="1" applyFont="1" applyFill="1" applyBorder="1" applyAlignment="1">
      <alignment horizontal="center" vertical="center"/>
    </xf>
    <xf numFmtId="179" fontId="0" fillId="24" borderId="40" xfId="0" applyNumberFormat="1" applyFill="1" applyBorder="1" applyAlignment="1">
      <alignment horizontal="right" vertical="center"/>
    </xf>
    <xf numFmtId="8" fontId="0" fillId="24" borderId="41" xfId="0" applyNumberFormat="1" applyFill="1" applyBorder="1" applyAlignment="1">
      <alignment horizontal="right" vertical="center"/>
    </xf>
    <xf numFmtId="176" fontId="0" fillId="6" borderId="42" xfId="0" applyNumberFormat="1" applyFill="1" applyBorder="1" applyAlignment="1">
      <alignment horizontal="center" vertical="center"/>
    </xf>
    <xf numFmtId="5" fontId="0" fillId="24" borderId="43" xfId="0" applyNumberFormat="1" applyFill="1" applyBorder="1" applyAlignment="1">
      <alignment horizontal="right" vertical="center"/>
    </xf>
    <xf numFmtId="178" fontId="36" fillId="21" borderId="44" xfId="0" applyNumberFormat="1" applyFont="1" applyFill="1" applyBorder="1" applyAlignment="1">
      <alignment horizontal="center" vertical="center"/>
    </xf>
    <xf numFmtId="178" fontId="36" fillId="21" borderId="45" xfId="0" applyNumberFormat="1" applyFont="1" applyFill="1" applyBorder="1" applyAlignment="1">
      <alignment horizontal="center" vertical="center"/>
    </xf>
    <xf numFmtId="178" fontId="36" fillId="21" borderId="46" xfId="0" applyNumberFormat="1" applyFont="1" applyFill="1" applyBorder="1" applyAlignment="1">
      <alignment horizontal="center" vertical="center"/>
    </xf>
    <xf numFmtId="178" fontId="36" fillId="21" borderId="47" xfId="0" applyNumberFormat="1" applyFont="1" applyFill="1" applyBorder="1" applyAlignment="1">
      <alignment horizontal="center" vertical="center"/>
    </xf>
    <xf numFmtId="0" fontId="14" fillId="21" borderId="48" xfId="0" applyFont="1" applyFill="1" applyBorder="1" applyAlignment="1">
      <alignment horizontal="center" vertical="center"/>
    </xf>
    <xf numFmtId="0" fontId="20" fillId="21" borderId="49" xfId="0" applyFont="1" applyFill="1" applyBorder="1" applyAlignment="1">
      <alignment horizontal="center" vertical="center"/>
    </xf>
    <xf numFmtId="178" fontId="10" fillId="22" borderId="50" xfId="0" applyNumberFormat="1" applyFont="1" applyFill="1" applyBorder="1" applyAlignment="1">
      <alignment horizontal="center" vertical="center"/>
    </xf>
    <xf numFmtId="179" fontId="0" fillId="24" borderId="50" xfId="0" applyNumberFormat="1" applyFill="1" applyBorder="1" applyAlignment="1">
      <alignment horizontal="right" vertical="center"/>
    </xf>
    <xf numFmtId="8" fontId="0" fillId="24" borderId="51" xfId="0" applyNumberFormat="1" applyFill="1" applyBorder="1" applyAlignment="1">
      <alignment horizontal="right" vertical="center"/>
    </xf>
    <xf numFmtId="176" fontId="0" fillId="6" borderId="52" xfId="0" applyNumberFormat="1" applyFill="1" applyBorder="1" applyAlignment="1">
      <alignment horizontal="center" vertical="center"/>
    </xf>
    <xf numFmtId="5" fontId="0" fillId="24" borderId="53" xfId="0" applyNumberFormat="1" applyFill="1" applyBorder="1" applyAlignment="1">
      <alignment horizontal="right" vertical="center"/>
    </xf>
    <xf numFmtId="178" fontId="10" fillId="22" borderId="54" xfId="0" applyNumberFormat="1" applyFont="1" applyFill="1" applyBorder="1" applyAlignment="1">
      <alignment horizontal="center" vertical="center"/>
    </xf>
    <xf numFmtId="179" fontId="0" fillId="24" borderId="54" xfId="0" applyNumberFormat="1" applyFill="1" applyBorder="1" applyAlignment="1">
      <alignment horizontal="right" vertical="center"/>
    </xf>
    <xf numFmtId="8" fontId="0" fillId="24" borderId="55" xfId="0" applyNumberFormat="1" applyFill="1" applyBorder="1" applyAlignment="1">
      <alignment horizontal="right" vertical="center"/>
    </xf>
    <xf numFmtId="176" fontId="0" fillId="6" borderId="56" xfId="0" applyNumberFormat="1" applyFill="1" applyBorder="1" applyAlignment="1">
      <alignment horizontal="center" vertical="center"/>
    </xf>
    <xf numFmtId="5" fontId="0" fillId="24" borderId="57" xfId="0" applyNumberFormat="1" applyFill="1" applyBorder="1" applyAlignment="1">
      <alignment horizontal="right" vertical="center"/>
    </xf>
    <xf numFmtId="178" fontId="10" fillId="22" borderId="58" xfId="0" applyNumberFormat="1" applyFont="1" applyFill="1" applyBorder="1" applyAlignment="1">
      <alignment horizontal="center" vertical="center"/>
    </xf>
    <xf numFmtId="179" fontId="0" fillId="24" borderId="58" xfId="0" applyNumberFormat="1" applyFill="1" applyBorder="1" applyAlignment="1">
      <alignment horizontal="right" vertical="center"/>
    </xf>
    <xf numFmtId="8" fontId="0" fillId="24" borderId="59" xfId="0" applyNumberFormat="1" applyFill="1" applyBorder="1" applyAlignment="1">
      <alignment horizontal="right" vertical="center"/>
    </xf>
    <xf numFmtId="176" fontId="0" fillId="6" borderId="60" xfId="0" applyNumberFormat="1" applyFill="1" applyBorder="1" applyAlignment="1">
      <alignment horizontal="center" vertical="center"/>
    </xf>
    <xf numFmtId="5" fontId="0" fillId="24" borderId="61" xfId="0" applyNumberFormat="1" applyFill="1" applyBorder="1" applyAlignment="1">
      <alignment horizontal="right" vertical="center"/>
    </xf>
    <xf numFmtId="178" fontId="10" fillId="22" borderId="62" xfId="0" applyNumberFormat="1" applyFont="1" applyFill="1" applyBorder="1" applyAlignment="1">
      <alignment horizontal="center" vertical="center"/>
    </xf>
    <xf numFmtId="179" fontId="0" fillId="24" borderId="62" xfId="0" applyNumberFormat="1" applyFill="1" applyBorder="1" applyAlignment="1">
      <alignment horizontal="right" vertical="center"/>
    </xf>
    <xf numFmtId="8" fontId="0" fillId="24" borderId="63" xfId="0" applyNumberFormat="1" applyFill="1" applyBorder="1" applyAlignment="1">
      <alignment horizontal="right" vertical="center"/>
    </xf>
    <xf numFmtId="176" fontId="0" fillId="6" borderId="64" xfId="0" applyNumberFormat="1" applyFill="1" applyBorder="1" applyAlignment="1">
      <alignment horizontal="center" vertical="center"/>
    </xf>
    <xf numFmtId="5" fontId="0" fillId="24" borderId="65" xfId="0" applyNumberFormat="1" applyFill="1" applyBorder="1" applyAlignment="1">
      <alignment horizontal="right" vertical="center"/>
    </xf>
    <xf numFmtId="0" fontId="20" fillId="10" borderId="66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5" fontId="0" fillId="24" borderId="67" xfId="0" applyNumberFormat="1" applyFill="1" applyBorder="1" applyAlignment="1">
      <alignment horizontal="right" vertical="center"/>
    </xf>
    <xf numFmtId="0" fontId="10" fillId="22" borderId="68" xfId="0" applyNumberFormat="1" applyFont="1" applyFill="1" applyBorder="1" applyAlignment="1">
      <alignment horizontal="center" vertical="center"/>
    </xf>
    <xf numFmtId="0" fontId="10" fillId="22" borderId="69" xfId="0" applyNumberFormat="1" applyFont="1" applyFill="1" applyBorder="1" applyAlignment="1">
      <alignment horizontal="center" vertical="center"/>
    </xf>
    <xf numFmtId="0" fontId="10" fillId="22" borderId="70" xfId="0" applyNumberFormat="1" applyFont="1" applyFill="1" applyBorder="1" applyAlignment="1">
      <alignment horizontal="center" vertical="center"/>
    </xf>
    <xf numFmtId="0" fontId="10" fillId="22" borderId="71" xfId="0" applyNumberFormat="1" applyFont="1" applyFill="1" applyBorder="1" applyAlignment="1">
      <alignment horizontal="center" vertical="center"/>
    </xf>
    <xf numFmtId="0" fontId="10" fillId="22" borderId="72" xfId="0" applyNumberFormat="1" applyFont="1" applyFill="1" applyBorder="1" applyAlignment="1">
      <alignment horizontal="center" vertical="center"/>
    </xf>
    <xf numFmtId="0" fontId="10" fillId="22" borderId="73" xfId="0" applyNumberFormat="1" applyFont="1" applyFill="1" applyBorder="1" applyAlignment="1">
      <alignment horizontal="center" vertical="center"/>
    </xf>
    <xf numFmtId="0" fontId="10" fillId="22" borderId="74" xfId="0" applyNumberFormat="1" applyFont="1" applyFill="1" applyBorder="1" applyAlignment="1">
      <alignment horizontal="center" vertical="center"/>
    </xf>
    <xf numFmtId="0" fontId="10" fillId="22" borderId="75" xfId="0" applyNumberFormat="1" applyFont="1" applyFill="1" applyBorder="1" applyAlignment="1">
      <alignment horizontal="center" vertical="center"/>
    </xf>
    <xf numFmtId="0" fontId="36" fillId="21" borderId="45" xfId="0" applyNumberFormat="1" applyFont="1" applyFill="1" applyBorder="1" applyAlignment="1">
      <alignment horizontal="center" vertical="center"/>
    </xf>
    <xf numFmtId="0" fontId="10" fillId="22" borderId="76" xfId="0" applyNumberFormat="1" applyFont="1" applyFill="1" applyBorder="1" applyAlignment="1">
      <alignment horizontal="center" vertical="center"/>
    </xf>
    <xf numFmtId="0" fontId="20" fillId="25" borderId="66" xfId="0" applyFont="1" applyFill="1" applyBorder="1" applyAlignment="1">
      <alignment horizontal="center" vertical="center"/>
    </xf>
    <xf numFmtId="0" fontId="20" fillId="23" borderId="77" xfId="0" applyFont="1" applyFill="1" applyBorder="1" applyAlignment="1">
      <alignment horizontal="center" vertical="center"/>
    </xf>
    <xf numFmtId="178" fontId="36" fillId="23" borderId="44" xfId="0" applyNumberFormat="1" applyFont="1" applyFill="1" applyBorder="1" applyAlignment="1">
      <alignment horizontal="center" vertical="center"/>
    </xf>
    <xf numFmtId="0" fontId="36" fillId="23" borderId="45" xfId="0" applyNumberFormat="1" applyFont="1" applyFill="1" applyBorder="1" applyAlignment="1">
      <alignment horizontal="center" vertical="center"/>
    </xf>
    <xf numFmtId="178" fontId="36" fillId="23" borderId="45" xfId="0" applyNumberFormat="1" applyFont="1" applyFill="1" applyBorder="1" applyAlignment="1">
      <alignment horizontal="center" vertical="center"/>
    </xf>
    <xf numFmtId="178" fontId="36" fillId="23" borderId="46" xfId="0" applyNumberFormat="1" applyFont="1" applyFill="1" applyBorder="1" applyAlignment="1">
      <alignment horizontal="center" vertical="center"/>
    </xf>
    <xf numFmtId="178" fontId="36" fillId="23" borderId="47" xfId="0" applyNumberFormat="1" applyFont="1" applyFill="1" applyBorder="1" applyAlignment="1">
      <alignment horizontal="center" vertical="center"/>
    </xf>
    <xf numFmtId="178" fontId="36" fillId="10" borderId="44" xfId="0" applyNumberFormat="1" applyFont="1" applyFill="1" applyBorder="1" applyAlignment="1">
      <alignment horizontal="center" vertical="center"/>
    </xf>
    <xf numFmtId="0" fontId="36" fillId="10" borderId="45" xfId="0" applyNumberFormat="1" applyFont="1" applyFill="1" applyBorder="1" applyAlignment="1">
      <alignment horizontal="center" vertical="center"/>
    </xf>
    <xf numFmtId="178" fontId="10" fillId="10" borderId="44" xfId="0" applyNumberFormat="1" applyFont="1" applyFill="1" applyBorder="1" applyAlignment="1">
      <alignment horizontal="center" vertical="center"/>
    </xf>
    <xf numFmtId="178" fontId="10" fillId="10" borderId="13" xfId="0" applyNumberFormat="1" applyFont="1" applyFill="1" applyBorder="1" applyAlignment="1">
      <alignment horizontal="center" vertical="center"/>
    </xf>
    <xf numFmtId="178" fontId="36" fillId="10" borderId="47" xfId="0" applyNumberFormat="1" applyFont="1" applyFill="1" applyBorder="1" applyAlignment="1">
      <alignment horizontal="center" vertical="center"/>
    </xf>
    <xf numFmtId="0" fontId="24" fillId="2" borderId="78" xfId="0" applyFont="1" applyFill="1" applyBorder="1" applyAlignment="1">
      <alignment horizontal="center" vertical="center"/>
    </xf>
    <xf numFmtId="0" fontId="0" fillId="0" borderId="79" xfId="0" applyNumberFormat="1" applyFont="1" applyBorder="1" applyAlignment="1">
      <alignment horizontal="left" vertical="center"/>
    </xf>
    <xf numFmtId="0" fontId="0" fillId="0" borderId="80" xfId="0" applyNumberFormat="1" applyFont="1" applyBorder="1" applyAlignment="1">
      <alignment horizontal="left" vertical="center"/>
    </xf>
    <xf numFmtId="0" fontId="0" fillId="0" borderId="80" xfId="0" applyNumberFormat="1" applyBorder="1" applyAlignment="1">
      <alignment horizontal="left" vertical="center"/>
    </xf>
    <xf numFmtId="0" fontId="0" fillId="0" borderId="81" xfId="0" applyNumberFormat="1" applyBorder="1" applyAlignment="1">
      <alignment horizontal="left" vertical="center"/>
    </xf>
    <xf numFmtId="0" fontId="0" fillId="0" borderId="82" xfId="0" applyNumberFormat="1" applyBorder="1" applyAlignment="1">
      <alignment horizontal="left" vertical="center"/>
    </xf>
    <xf numFmtId="0" fontId="0" fillId="0" borderId="83" xfId="0" applyNumberFormat="1" applyBorder="1" applyAlignment="1">
      <alignment horizontal="left" vertical="center"/>
    </xf>
    <xf numFmtId="0" fontId="20" fillId="23" borderId="78" xfId="0" applyNumberFormat="1" applyFont="1" applyFill="1" applyBorder="1" applyAlignment="1">
      <alignment horizontal="center" vertical="center"/>
    </xf>
    <xf numFmtId="0" fontId="0" fillId="0" borderId="84" xfId="0" applyNumberFormat="1" applyBorder="1" applyAlignment="1">
      <alignment horizontal="left" vertical="center"/>
    </xf>
    <xf numFmtId="0" fontId="20" fillId="21" borderId="78" xfId="0" applyNumberFormat="1" applyFont="1" applyFill="1" applyBorder="1" applyAlignment="1">
      <alignment horizontal="center" vertical="center"/>
    </xf>
    <xf numFmtId="0" fontId="0" fillId="0" borderId="85" xfId="0" applyNumberFormat="1" applyBorder="1" applyAlignment="1">
      <alignment horizontal="left" vertical="center"/>
    </xf>
    <xf numFmtId="0" fontId="20" fillId="10" borderId="78" xfId="0" applyNumberFormat="1" applyFont="1" applyFill="1" applyBorder="1" applyAlignment="1">
      <alignment horizontal="center" vertical="center"/>
    </xf>
    <xf numFmtId="0" fontId="0" fillId="0" borderId="86" xfId="0" applyNumberFormat="1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10" fillId="0" borderId="8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178" fontId="14" fillId="2" borderId="13" xfId="0" applyNumberFormat="1" applyFont="1" applyFill="1" applyBorder="1" applyAlignment="1">
      <alignment horizontal="center" vertical="center"/>
    </xf>
    <xf numFmtId="178" fontId="10" fillId="22" borderId="90" xfId="0" applyNumberFormat="1" applyFont="1" applyFill="1" applyBorder="1" applyAlignment="1">
      <alignment horizontal="center" vertical="center"/>
    </xf>
    <xf numFmtId="0" fontId="10" fillId="22" borderId="91" xfId="0" applyNumberFormat="1" applyFont="1" applyFill="1" applyBorder="1" applyAlignment="1">
      <alignment horizontal="center" vertical="center"/>
    </xf>
    <xf numFmtId="0" fontId="0" fillId="0" borderId="92" xfId="0" applyNumberFormat="1" applyBorder="1" applyAlignment="1">
      <alignment horizontal="left" vertical="center"/>
    </xf>
    <xf numFmtId="179" fontId="0" fillId="24" borderId="90" xfId="0" applyNumberFormat="1" applyFill="1" applyBorder="1" applyAlignment="1">
      <alignment horizontal="right" vertical="center"/>
    </xf>
    <xf numFmtId="8" fontId="0" fillId="24" borderId="93" xfId="0" applyNumberFormat="1" applyFill="1" applyBorder="1" applyAlignment="1">
      <alignment horizontal="right" vertical="center"/>
    </xf>
    <xf numFmtId="176" fontId="0" fillId="6" borderId="94" xfId="0" applyNumberFormat="1" applyFill="1" applyBorder="1" applyAlignment="1">
      <alignment horizontal="center" vertical="center"/>
    </xf>
    <xf numFmtId="5" fontId="0" fillId="24" borderId="95" xfId="0" applyNumberFormat="1" applyFill="1" applyBorder="1" applyAlignment="1">
      <alignment horizontal="right" vertical="center"/>
    </xf>
    <xf numFmtId="178" fontId="36" fillId="10" borderId="4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76" fontId="0" fillId="26" borderId="42" xfId="0" applyNumberFormat="1" applyFill="1" applyBorder="1" applyAlignment="1">
      <alignment horizontal="center" vertical="center"/>
    </xf>
    <xf numFmtId="176" fontId="0" fillId="26" borderId="96" xfId="0" applyNumberFormat="1" applyFill="1" applyBorder="1" applyAlignment="1">
      <alignment horizontal="center" vertical="center"/>
    </xf>
    <xf numFmtId="176" fontId="0" fillId="26" borderId="29" xfId="0" applyNumberFormat="1" applyFill="1" applyBorder="1" applyAlignment="1">
      <alignment horizontal="center" vertical="center"/>
    </xf>
    <xf numFmtId="176" fontId="0" fillId="26" borderId="97" xfId="0" applyNumberForma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0" fillId="25" borderId="78" xfId="0" applyFont="1" applyFill="1" applyBorder="1" applyAlignment="1">
      <alignment horizontal="center" vertical="center"/>
    </xf>
    <xf numFmtId="0" fontId="0" fillId="0" borderId="98" xfId="0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0" fillId="0" borderId="99" xfId="0" applyBorder="1" applyAlignment="1">
      <alignment horizontal="center" vertical="center"/>
    </xf>
    <xf numFmtId="176" fontId="32" fillId="0" borderId="100" xfId="0" applyNumberFormat="1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 horizontal="left" vertical="center"/>
    </xf>
    <xf numFmtId="5" fontId="33" fillId="22" borderId="101" xfId="0" applyNumberFormat="1" applyFont="1" applyFill="1" applyBorder="1" applyAlignment="1">
      <alignment horizontal="center" vertical="center"/>
    </xf>
    <xf numFmtId="5" fontId="33" fillId="22" borderId="102" xfId="0" applyNumberFormat="1" applyFont="1" applyFill="1" applyBorder="1" applyAlignment="1">
      <alignment horizontal="center"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105" xfId="0" applyBorder="1" applyAlignment="1">
      <alignment vertical="center"/>
    </xf>
    <xf numFmtId="0" fontId="26" fillId="0" borderId="106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6" xfId="0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7" fillId="0" borderId="98" xfId="0" applyFont="1" applyBorder="1" applyAlignment="1">
      <alignment horizontal="right" vertical="center"/>
    </xf>
    <xf numFmtId="0" fontId="25" fillId="27" borderId="44" xfId="0" applyFont="1" applyFill="1" applyBorder="1" applyAlignment="1">
      <alignment horizontal="center" vertical="center"/>
    </xf>
    <xf numFmtId="0" fontId="25" fillId="27" borderId="45" xfId="0" applyFont="1" applyFill="1" applyBorder="1" applyAlignment="1">
      <alignment horizontal="center" vertical="center"/>
    </xf>
    <xf numFmtId="0" fontId="25" fillId="27" borderId="47" xfId="0" applyFont="1" applyFill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8" fillId="6" borderId="44" xfId="0" applyFont="1" applyFill="1" applyBorder="1" applyAlignment="1">
      <alignment horizontal="left" vertical="center"/>
    </xf>
    <xf numFmtId="0" fontId="28" fillId="6" borderId="45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4" fillId="0" borderId="9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75" zoomScaleNormal="75" zoomScalePageLayoutView="0" workbookViewId="0" topLeftCell="A1">
      <selection activeCell="H1" sqref="H1"/>
    </sheetView>
  </sheetViews>
  <sheetFormatPr defaultColWidth="9.00390625" defaultRowHeight="13.5"/>
  <cols>
    <col min="1" max="1" width="10.00390625" style="0" customWidth="1"/>
    <col min="2" max="2" width="14.625" style="0" customWidth="1"/>
    <col min="3" max="3" width="12.00390625" style="0" customWidth="1"/>
    <col min="4" max="4" width="78.50390625" style="0" customWidth="1"/>
    <col min="5" max="5" width="13.75390625" style="0" customWidth="1"/>
    <col min="6" max="6" width="13.25390625" style="0" customWidth="1"/>
    <col min="7" max="7" width="12.375" style="0" customWidth="1"/>
    <col min="8" max="8" width="20.125" style="0" customWidth="1"/>
    <col min="9" max="9" width="14.00390625" style="0" customWidth="1"/>
    <col min="10" max="10" width="10.00390625" style="0" hidden="1" customWidth="1"/>
  </cols>
  <sheetData>
    <row r="1" spans="1:10" ht="13.5">
      <c r="A1" s="1"/>
      <c r="B1" s="93" t="s">
        <v>112</v>
      </c>
      <c r="C1" s="93"/>
      <c r="D1" s="93"/>
      <c r="E1" s="2"/>
      <c r="F1" s="168" t="s">
        <v>1</v>
      </c>
      <c r="G1" s="168"/>
      <c r="H1" s="3" t="s">
        <v>113</v>
      </c>
      <c r="I1" s="4"/>
      <c r="J1" s="5"/>
    </row>
    <row r="2" spans="1:10" ht="14.25" thickBot="1">
      <c r="A2" s="1"/>
      <c r="B2" s="167"/>
      <c r="C2" s="167"/>
      <c r="D2" s="167"/>
      <c r="E2" s="6" t="s">
        <v>2</v>
      </c>
      <c r="F2" s="7" t="s">
        <v>3</v>
      </c>
      <c r="G2" s="8" t="s">
        <v>4</v>
      </c>
      <c r="H2" s="9" t="s">
        <v>126</v>
      </c>
      <c r="I2" s="10"/>
      <c r="J2" s="5"/>
    </row>
    <row r="3" spans="1:10" ht="29.25" thickBot="1">
      <c r="A3" s="1"/>
      <c r="B3" s="170" t="s">
        <v>68</v>
      </c>
      <c r="C3" s="171"/>
      <c r="D3" s="171"/>
      <c r="E3" s="171"/>
      <c r="F3" s="171"/>
      <c r="G3" s="171"/>
      <c r="H3" s="172"/>
      <c r="I3" s="10"/>
      <c r="J3" s="5"/>
    </row>
    <row r="4" spans="1:10" ht="15" thickBot="1">
      <c r="A4" s="1"/>
      <c r="B4" s="165" t="s">
        <v>5</v>
      </c>
      <c r="C4" s="165"/>
      <c r="D4" s="166"/>
      <c r="E4" s="2"/>
      <c r="F4" s="2"/>
      <c r="G4" s="169" t="s">
        <v>6</v>
      </c>
      <c r="H4" s="169"/>
      <c r="I4" s="10"/>
      <c r="J4" s="5"/>
    </row>
    <row r="5" spans="1:10" ht="24.75" thickBot="1">
      <c r="A5" s="1"/>
      <c r="B5" s="176" t="s">
        <v>7</v>
      </c>
      <c r="C5" s="177"/>
      <c r="D5" s="178"/>
      <c r="E5" s="2"/>
      <c r="F5" s="2"/>
      <c r="G5" s="173" t="s">
        <v>8</v>
      </c>
      <c r="H5" s="173"/>
      <c r="I5" s="10"/>
      <c r="J5" s="5"/>
    </row>
    <row r="6" spans="1:10" ht="13.5">
      <c r="A6" s="1"/>
      <c r="B6" s="179" t="s">
        <v>9</v>
      </c>
      <c r="C6" s="179"/>
      <c r="D6" s="151"/>
      <c r="E6" s="174" t="s">
        <v>10</v>
      </c>
      <c r="F6" s="174"/>
      <c r="G6" s="174"/>
      <c r="H6" s="174"/>
      <c r="I6" s="10"/>
      <c r="J6" s="5"/>
    </row>
    <row r="7" spans="1:10" ht="13.5">
      <c r="A7" s="1"/>
      <c r="B7" s="156"/>
      <c r="C7" s="157"/>
      <c r="D7" s="157"/>
      <c r="E7" s="174" t="s">
        <v>11</v>
      </c>
      <c r="F7" s="174"/>
      <c r="G7" s="174"/>
      <c r="H7" s="174"/>
      <c r="I7" s="10"/>
      <c r="J7" s="5"/>
    </row>
    <row r="8" spans="1:10" ht="13.5">
      <c r="A8" s="1"/>
      <c r="B8" s="157"/>
      <c r="C8" s="157"/>
      <c r="D8" s="157"/>
      <c r="E8" s="174" t="s">
        <v>12</v>
      </c>
      <c r="F8" s="174"/>
      <c r="G8" s="174"/>
      <c r="H8" s="174"/>
      <c r="I8" s="10"/>
      <c r="J8" s="5"/>
    </row>
    <row r="9" spans="1:10" ht="13.5">
      <c r="A9" s="1"/>
      <c r="B9" s="158" t="s">
        <v>13</v>
      </c>
      <c r="C9" s="158"/>
      <c r="D9" s="175"/>
      <c r="E9" s="174" t="s">
        <v>14</v>
      </c>
      <c r="F9" s="174"/>
      <c r="G9" s="174"/>
      <c r="H9" s="174"/>
      <c r="I9" s="10"/>
      <c r="J9" s="5"/>
    </row>
    <row r="10" spans="1:10" ht="14.25" thickBot="1">
      <c r="A10" s="1"/>
      <c r="B10" s="158" t="s">
        <v>15</v>
      </c>
      <c r="C10" s="158"/>
      <c r="D10" s="175"/>
      <c r="E10" s="12"/>
      <c r="F10" s="12"/>
      <c r="G10" s="13"/>
      <c r="H10" s="12"/>
      <c r="I10" s="10"/>
      <c r="J10" s="5"/>
    </row>
    <row r="11" spans="1:10" ht="14.25" thickBot="1">
      <c r="A11" s="1"/>
      <c r="B11" s="158"/>
      <c r="C11" s="158"/>
      <c r="D11" s="157"/>
      <c r="E11" s="174" t="s">
        <v>16</v>
      </c>
      <c r="F11" s="152"/>
      <c r="G11" s="14"/>
      <c r="H11" s="15" t="s">
        <v>17</v>
      </c>
      <c r="I11" s="10"/>
      <c r="J11" s="5"/>
    </row>
    <row r="12" spans="1:10" ht="18" thickBot="1">
      <c r="A12" s="1"/>
      <c r="B12" s="154" t="s">
        <v>18</v>
      </c>
      <c r="C12" s="154"/>
      <c r="D12" s="155"/>
      <c r="E12" s="1"/>
      <c r="F12" s="1"/>
      <c r="G12" s="16" t="s">
        <v>19</v>
      </c>
      <c r="H12" s="16" t="s">
        <v>20</v>
      </c>
      <c r="I12" s="10"/>
      <c r="J12" s="5"/>
    </row>
    <row r="13" spans="1:10" ht="14.25" customHeight="1" thickBot="1">
      <c r="A13" s="1"/>
      <c r="B13" s="159">
        <f>H13+H14</f>
        <v>0</v>
      </c>
      <c r="C13" s="160"/>
      <c r="D13" s="161"/>
      <c r="E13" s="17" t="s">
        <v>21</v>
      </c>
      <c r="F13" s="17" t="s">
        <v>22</v>
      </c>
      <c r="G13" s="18">
        <f>G50</f>
        <v>0</v>
      </c>
      <c r="H13" s="19">
        <f>H55</f>
        <v>0</v>
      </c>
      <c r="I13" s="10"/>
      <c r="J13" s="5"/>
    </row>
    <row r="14" spans="1:10" ht="14.25" thickBot="1">
      <c r="A14" s="1"/>
      <c r="B14" s="162"/>
      <c r="C14" s="163"/>
      <c r="D14" s="164"/>
      <c r="E14" s="17" t="s">
        <v>23</v>
      </c>
      <c r="F14" s="17" t="s">
        <v>24</v>
      </c>
      <c r="G14" s="20" t="s">
        <v>70</v>
      </c>
      <c r="H14" s="21">
        <v>0</v>
      </c>
      <c r="I14" s="10"/>
      <c r="J14" s="5"/>
    </row>
    <row r="15" spans="1:10" ht="14.25" thickBot="1">
      <c r="A15" s="1"/>
      <c r="B15" s="153"/>
      <c r="C15" s="153"/>
      <c r="D15" s="153"/>
      <c r="E15" s="1"/>
      <c r="F15" s="1"/>
      <c r="G15" s="13"/>
      <c r="H15" s="13"/>
      <c r="I15" s="10"/>
      <c r="J15" s="5"/>
    </row>
    <row r="16" spans="1:10" ht="14.25" thickBot="1">
      <c r="A16" s="22" t="s">
        <v>25</v>
      </c>
      <c r="B16" s="23" t="s">
        <v>26</v>
      </c>
      <c r="C16" s="23" t="s">
        <v>27</v>
      </c>
      <c r="D16" s="117" t="s">
        <v>28</v>
      </c>
      <c r="E16" s="23" t="s">
        <v>29</v>
      </c>
      <c r="F16" s="23" t="s">
        <v>30</v>
      </c>
      <c r="G16" s="24" t="s">
        <v>31</v>
      </c>
      <c r="H16" s="25" t="s">
        <v>32</v>
      </c>
      <c r="I16" s="26"/>
      <c r="J16" s="27" t="s">
        <v>29</v>
      </c>
    </row>
    <row r="17" spans="1:10" ht="14.25" thickBot="1">
      <c r="A17" s="22" t="s">
        <v>99</v>
      </c>
      <c r="B17" s="135" t="s">
        <v>100</v>
      </c>
      <c r="C17" s="135" t="s">
        <v>101</v>
      </c>
      <c r="D17" s="150" t="s">
        <v>73</v>
      </c>
      <c r="E17" s="23" t="s">
        <v>102</v>
      </c>
      <c r="F17" s="23" t="s">
        <v>103</v>
      </c>
      <c r="G17" s="24" t="s">
        <v>114</v>
      </c>
      <c r="H17" s="25" t="s">
        <v>104</v>
      </c>
      <c r="I17" s="28"/>
      <c r="J17" s="27" t="s">
        <v>105</v>
      </c>
    </row>
    <row r="18" spans="1:11" s="1" customFormat="1" ht="13.5">
      <c r="A18" s="105" t="s">
        <v>34</v>
      </c>
      <c r="B18" s="56">
        <v>4589538850005</v>
      </c>
      <c r="C18" s="95" t="s">
        <v>116</v>
      </c>
      <c r="D18" s="118" t="s">
        <v>117</v>
      </c>
      <c r="E18" s="57">
        <f aca="true" t="shared" si="0" ref="E18:E34">F18*1.08</f>
        <v>1296</v>
      </c>
      <c r="F18" s="58">
        <f aca="true" t="shared" si="1" ref="F18:F24">J18/1.05</f>
        <v>1200</v>
      </c>
      <c r="G18" s="59"/>
      <c r="H18" s="60">
        <f aca="true" t="shared" si="2" ref="H18:H34">E18*G18</f>
        <v>0</v>
      </c>
      <c r="I18" s="7" t="s">
        <v>125</v>
      </c>
      <c r="J18" s="31">
        <v>1260</v>
      </c>
      <c r="K18"/>
    </row>
    <row r="19" spans="1:11" s="1" customFormat="1" ht="13.5">
      <c r="A19" s="105" t="s">
        <v>34</v>
      </c>
      <c r="B19" s="61">
        <v>4589538850012</v>
      </c>
      <c r="C19" s="96" t="s">
        <v>118</v>
      </c>
      <c r="D19" s="119" t="s">
        <v>119</v>
      </c>
      <c r="E19" s="62">
        <f t="shared" si="0"/>
        <v>4298.400000000001</v>
      </c>
      <c r="F19" s="63">
        <f t="shared" si="1"/>
        <v>3980</v>
      </c>
      <c r="G19" s="64"/>
      <c r="H19" s="65">
        <f t="shared" si="2"/>
        <v>0</v>
      </c>
      <c r="I19" s="7" t="s">
        <v>125</v>
      </c>
      <c r="J19" s="31">
        <v>4179</v>
      </c>
      <c r="K19"/>
    </row>
    <row r="20" spans="1:11" s="1" customFormat="1" ht="13.5">
      <c r="A20" s="105" t="s">
        <v>34</v>
      </c>
      <c r="B20" s="61">
        <v>4589538850029</v>
      </c>
      <c r="C20" s="96" t="s">
        <v>120</v>
      </c>
      <c r="D20" s="119" t="s">
        <v>121</v>
      </c>
      <c r="E20" s="62">
        <f t="shared" si="0"/>
        <v>1296</v>
      </c>
      <c r="F20" s="63">
        <f t="shared" si="1"/>
        <v>1200</v>
      </c>
      <c r="G20" s="64"/>
      <c r="H20" s="65">
        <f t="shared" si="2"/>
        <v>0</v>
      </c>
      <c r="I20" s="7" t="s">
        <v>125</v>
      </c>
      <c r="J20" s="31">
        <v>1260</v>
      </c>
      <c r="K20"/>
    </row>
    <row r="21" spans="1:11" s="1" customFormat="1" ht="14.25" thickBot="1">
      <c r="A21" s="105" t="s">
        <v>34</v>
      </c>
      <c r="B21" s="61">
        <v>4589538850036</v>
      </c>
      <c r="C21" s="96" t="s">
        <v>122</v>
      </c>
      <c r="D21" s="119" t="s">
        <v>123</v>
      </c>
      <c r="E21" s="62">
        <f t="shared" si="0"/>
        <v>4298.400000000001</v>
      </c>
      <c r="F21" s="63">
        <f t="shared" si="1"/>
        <v>3980</v>
      </c>
      <c r="G21" s="64"/>
      <c r="H21" s="65">
        <f t="shared" si="2"/>
        <v>0</v>
      </c>
      <c r="I21" s="7" t="s">
        <v>125</v>
      </c>
      <c r="J21" s="31">
        <v>4179</v>
      </c>
      <c r="K21"/>
    </row>
    <row r="22" spans="1:11" s="1" customFormat="1" ht="14.25" thickBot="1">
      <c r="A22" s="22" t="s">
        <v>25</v>
      </c>
      <c r="B22" s="112" t="s">
        <v>41</v>
      </c>
      <c r="C22" s="113" t="s">
        <v>0</v>
      </c>
      <c r="D22" s="128" t="s">
        <v>109</v>
      </c>
      <c r="E22" s="114" t="s">
        <v>95</v>
      </c>
      <c r="F22" s="115" t="s">
        <v>93</v>
      </c>
      <c r="G22" s="143" t="s">
        <v>94</v>
      </c>
      <c r="H22" s="116" t="s">
        <v>42</v>
      </c>
      <c r="I22" s="28"/>
      <c r="J22" s="32" t="s">
        <v>33</v>
      </c>
      <c r="K22"/>
    </row>
    <row r="23" spans="1:11" s="1" customFormat="1" ht="13.5">
      <c r="A23" s="92" t="s">
        <v>71</v>
      </c>
      <c r="B23" s="61">
        <v>4582244100426</v>
      </c>
      <c r="C23" s="96" t="s">
        <v>72</v>
      </c>
      <c r="D23" s="120" t="s">
        <v>110</v>
      </c>
      <c r="E23" s="62">
        <f t="shared" si="0"/>
        <v>1296</v>
      </c>
      <c r="F23" s="63">
        <f t="shared" si="1"/>
        <v>1200</v>
      </c>
      <c r="G23" s="64"/>
      <c r="H23" s="65">
        <f t="shared" si="2"/>
        <v>0</v>
      </c>
      <c r="I23" s="28" t="s">
        <v>107</v>
      </c>
      <c r="J23" s="31">
        <v>1260</v>
      </c>
      <c r="K23"/>
    </row>
    <row r="24" spans="1:11" s="1" customFormat="1" ht="14.25" thickBot="1">
      <c r="A24" s="92" t="s">
        <v>71</v>
      </c>
      <c r="B24" s="61">
        <v>4582244100419</v>
      </c>
      <c r="C24" s="97" t="s">
        <v>98</v>
      </c>
      <c r="D24" s="120" t="s">
        <v>111</v>
      </c>
      <c r="E24" s="62">
        <f t="shared" si="0"/>
        <v>4298.400000000001</v>
      </c>
      <c r="F24" s="63">
        <f t="shared" si="1"/>
        <v>3980</v>
      </c>
      <c r="G24" s="64"/>
      <c r="H24" s="65">
        <f t="shared" si="2"/>
        <v>0</v>
      </c>
      <c r="I24" s="28" t="s">
        <v>107</v>
      </c>
      <c r="J24" s="31">
        <v>4179</v>
      </c>
      <c r="K24"/>
    </row>
    <row r="25" spans="1:11" s="1" customFormat="1" ht="14.25" thickBot="1">
      <c r="A25" s="22" t="s">
        <v>25</v>
      </c>
      <c r="B25" s="112" t="s">
        <v>41</v>
      </c>
      <c r="C25" s="113" t="s">
        <v>0</v>
      </c>
      <c r="D25" s="128" t="s">
        <v>106</v>
      </c>
      <c r="E25" s="112" t="s">
        <v>33</v>
      </c>
      <c r="F25" s="143" t="s">
        <v>33</v>
      </c>
      <c r="G25" s="143" t="s">
        <v>94</v>
      </c>
      <c r="H25" s="116" t="s">
        <v>42</v>
      </c>
      <c r="I25" s="28"/>
      <c r="J25" s="32" t="s">
        <v>33</v>
      </c>
      <c r="K25"/>
    </row>
    <row r="26" spans="1:11" s="1" customFormat="1" ht="13.5">
      <c r="A26" s="92" t="s">
        <v>71</v>
      </c>
      <c r="B26" s="61">
        <v>4582244100433</v>
      </c>
      <c r="C26" s="96" t="s">
        <v>96</v>
      </c>
      <c r="D26" s="119" t="s">
        <v>97</v>
      </c>
      <c r="E26" s="62">
        <f>F26*1.08</f>
        <v>999.7714285714286</v>
      </c>
      <c r="F26" s="63">
        <f>J26/1.05</f>
        <v>925.7142857142857</v>
      </c>
      <c r="G26" s="64"/>
      <c r="H26" s="65">
        <f>E26*G26</f>
        <v>0</v>
      </c>
      <c r="I26" s="144" t="s">
        <v>69</v>
      </c>
      <c r="J26" s="31">
        <v>972</v>
      </c>
      <c r="K26"/>
    </row>
    <row r="27" spans="1:11" s="1" customFormat="1" ht="13.5">
      <c r="A27" s="92" t="s">
        <v>71</v>
      </c>
      <c r="B27" s="61">
        <v>4582244100402</v>
      </c>
      <c r="C27" s="97" t="s">
        <v>58</v>
      </c>
      <c r="D27" s="120" t="s">
        <v>74</v>
      </c>
      <c r="E27" s="62">
        <f t="shared" si="0"/>
        <v>1600.457142857143</v>
      </c>
      <c r="F27" s="63">
        <f aca="true" t="shared" si="3" ref="F27:F34">J27/1.05</f>
        <v>1481.904761904762</v>
      </c>
      <c r="G27" s="64"/>
      <c r="H27" s="65">
        <f t="shared" si="2"/>
        <v>0</v>
      </c>
      <c r="I27" s="144" t="s">
        <v>69</v>
      </c>
      <c r="J27" s="31">
        <v>1556</v>
      </c>
      <c r="K27"/>
    </row>
    <row r="28" spans="1:11" s="1" customFormat="1" ht="14.25" thickBot="1">
      <c r="A28" s="92" t="s">
        <v>34</v>
      </c>
      <c r="B28" s="82">
        <v>4582244100358</v>
      </c>
      <c r="C28" s="98" t="s">
        <v>78</v>
      </c>
      <c r="D28" s="121" t="s">
        <v>108</v>
      </c>
      <c r="E28" s="83">
        <f t="shared" si="0"/>
        <v>999.7714285714286</v>
      </c>
      <c r="F28" s="84">
        <f t="shared" si="3"/>
        <v>925.7142857142857</v>
      </c>
      <c r="G28" s="85"/>
      <c r="H28" s="86">
        <f t="shared" si="2"/>
        <v>0</v>
      </c>
      <c r="I28" s="144" t="s">
        <v>69</v>
      </c>
      <c r="J28" s="31">
        <v>972</v>
      </c>
      <c r="K28"/>
    </row>
    <row r="29" spans="1:11" s="1" customFormat="1" ht="14.25" thickBot="1">
      <c r="A29" s="22" t="s">
        <v>25</v>
      </c>
      <c r="B29" s="66" t="s">
        <v>41</v>
      </c>
      <c r="C29" s="103" t="s">
        <v>0</v>
      </c>
      <c r="D29" s="126" t="s">
        <v>67</v>
      </c>
      <c r="E29" s="66" t="s">
        <v>33</v>
      </c>
      <c r="F29" s="67" t="s">
        <v>33</v>
      </c>
      <c r="G29" s="68" t="s">
        <v>33</v>
      </c>
      <c r="H29" s="69" t="s">
        <v>42</v>
      </c>
      <c r="I29" s="28"/>
      <c r="J29" s="32" t="s">
        <v>33</v>
      </c>
      <c r="K29"/>
    </row>
    <row r="30" spans="1:11" s="1" customFormat="1" ht="13.5">
      <c r="A30" s="70" t="s">
        <v>59</v>
      </c>
      <c r="B30" s="87">
        <v>4582244100327</v>
      </c>
      <c r="C30" s="99" t="s">
        <v>77</v>
      </c>
      <c r="D30" s="122" t="s">
        <v>61</v>
      </c>
      <c r="E30" s="88">
        <f t="shared" si="0"/>
        <v>1499.6571428571428</v>
      </c>
      <c r="F30" s="89">
        <f t="shared" si="3"/>
        <v>1388.5714285714284</v>
      </c>
      <c r="G30" s="90"/>
      <c r="H30" s="91">
        <f t="shared" si="2"/>
        <v>0</v>
      </c>
      <c r="I30" s="144" t="s">
        <v>69</v>
      </c>
      <c r="J30" s="33">
        <v>1458</v>
      </c>
      <c r="K30"/>
    </row>
    <row r="31" spans="1:11" s="1" customFormat="1" ht="13.5">
      <c r="A31" s="70" t="s">
        <v>59</v>
      </c>
      <c r="B31" s="61">
        <v>4582244100334</v>
      </c>
      <c r="C31" s="100" t="s">
        <v>76</v>
      </c>
      <c r="D31" s="120" t="s">
        <v>62</v>
      </c>
      <c r="E31" s="62">
        <f t="shared" si="0"/>
        <v>4000.114285714286</v>
      </c>
      <c r="F31" s="63">
        <f t="shared" si="3"/>
        <v>3703.809523809524</v>
      </c>
      <c r="G31" s="64"/>
      <c r="H31" s="65">
        <f t="shared" si="2"/>
        <v>0</v>
      </c>
      <c r="I31" s="144" t="s">
        <v>69</v>
      </c>
      <c r="J31" s="33">
        <v>3889</v>
      </c>
      <c r="K31"/>
    </row>
    <row r="32" spans="1:11" s="1" customFormat="1" ht="14.25" thickBot="1">
      <c r="A32" s="70" t="s">
        <v>59</v>
      </c>
      <c r="B32" s="77">
        <v>4582244100341</v>
      </c>
      <c r="C32" s="101" t="s">
        <v>75</v>
      </c>
      <c r="D32" s="123" t="s">
        <v>66</v>
      </c>
      <c r="E32" s="78">
        <f t="shared" si="0"/>
        <v>4980.342857142858</v>
      </c>
      <c r="F32" s="79">
        <f t="shared" si="3"/>
        <v>4611.428571428572</v>
      </c>
      <c r="G32" s="80"/>
      <c r="H32" s="81">
        <f t="shared" si="2"/>
        <v>0</v>
      </c>
      <c r="I32" s="144" t="s">
        <v>69</v>
      </c>
      <c r="J32" s="33">
        <v>4842</v>
      </c>
      <c r="K32"/>
    </row>
    <row r="33" spans="1:11" s="1" customFormat="1" ht="14.25" thickBot="1">
      <c r="A33" s="22" t="s">
        <v>25</v>
      </c>
      <c r="B33" s="107" t="s">
        <v>41</v>
      </c>
      <c r="C33" s="108" t="s">
        <v>0</v>
      </c>
      <c r="D33" s="124" t="s">
        <v>65</v>
      </c>
      <c r="E33" s="107" t="s">
        <v>33</v>
      </c>
      <c r="F33" s="109" t="s">
        <v>33</v>
      </c>
      <c r="G33" s="110" t="s">
        <v>33</v>
      </c>
      <c r="H33" s="111" t="s">
        <v>42</v>
      </c>
      <c r="I33" s="28"/>
      <c r="J33" s="32" t="s">
        <v>33</v>
      </c>
      <c r="K33"/>
    </row>
    <row r="34" spans="1:11" s="1" customFormat="1" ht="12" customHeight="1" thickBot="1">
      <c r="A34" s="106" t="s">
        <v>34</v>
      </c>
      <c r="B34" s="72">
        <v>4582244099744</v>
      </c>
      <c r="C34" s="102" t="s">
        <v>60</v>
      </c>
      <c r="D34" s="125" t="s">
        <v>64</v>
      </c>
      <c r="E34" s="73">
        <f t="shared" si="0"/>
        <v>4199.657142857143</v>
      </c>
      <c r="F34" s="74">
        <f t="shared" si="3"/>
        <v>3888.5714285714284</v>
      </c>
      <c r="G34" s="75"/>
      <c r="H34" s="76">
        <f t="shared" si="2"/>
        <v>0</v>
      </c>
      <c r="I34" s="7" t="s">
        <v>124</v>
      </c>
      <c r="J34" s="33">
        <v>4083</v>
      </c>
      <c r="K34"/>
    </row>
    <row r="35" spans="1:11" s="1" customFormat="1" ht="14.25" thickBot="1">
      <c r="A35" s="22" t="s">
        <v>25</v>
      </c>
      <c r="B35" s="66" t="s">
        <v>41</v>
      </c>
      <c r="C35" s="103" t="s">
        <v>0</v>
      </c>
      <c r="D35" s="126" t="s">
        <v>63</v>
      </c>
      <c r="E35" s="66" t="s">
        <v>33</v>
      </c>
      <c r="F35" s="67" t="s">
        <v>33</v>
      </c>
      <c r="G35" s="68" t="s">
        <v>33</v>
      </c>
      <c r="H35" s="69" t="s">
        <v>42</v>
      </c>
      <c r="I35" s="28"/>
      <c r="J35" s="32" t="s">
        <v>33</v>
      </c>
      <c r="K35"/>
    </row>
    <row r="36" spans="1:11" s="1" customFormat="1" ht="13.5">
      <c r="A36" s="70" t="s">
        <v>59</v>
      </c>
      <c r="B36" s="29">
        <v>4582244098228</v>
      </c>
      <c r="C36" s="104" t="s">
        <v>81</v>
      </c>
      <c r="D36" s="127" t="s">
        <v>47</v>
      </c>
      <c r="E36" s="46">
        <f>F36*1.08</f>
        <v>7000.457142857143</v>
      </c>
      <c r="F36" s="47">
        <f>J36/1.05</f>
        <v>6481.9047619047615</v>
      </c>
      <c r="G36" s="49"/>
      <c r="H36" s="48">
        <f>E36*G36</f>
        <v>0</v>
      </c>
      <c r="J36" s="33">
        <v>6806</v>
      </c>
      <c r="K36"/>
    </row>
    <row r="37" spans="1:11" s="1" customFormat="1" ht="13.5">
      <c r="A37" s="70" t="s">
        <v>59</v>
      </c>
      <c r="B37" s="29">
        <v>4582244098235</v>
      </c>
      <c r="C37" s="104" t="s">
        <v>82</v>
      </c>
      <c r="D37" s="127" t="s">
        <v>57</v>
      </c>
      <c r="E37" s="45">
        <f>F37*1.08</f>
        <v>2200.114285714286</v>
      </c>
      <c r="F37" s="30">
        <f>J37/1.05</f>
        <v>2037.142857142857</v>
      </c>
      <c r="G37" s="50"/>
      <c r="H37" s="51">
        <f>E37*G37</f>
        <v>0</v>
      </c>
      <c r="J37" s="33">
        <v>2139</v>
      </c>
      <c r="K37"/>
    </row>
    <row r="38" spans="1:11" s="1" customFormat="1" ht="13.5">
      <c r="A38" s="70" t="s">
        <v>59</v>
      </c>
      <c r="B38" s="29">
        <v>4582244098242</v>
      </c>
      <c r="C38" s="104" t="s">
        <v>83</v>
      </c>
      <c r="D38" s="127" t="s">
        <v>56</v>
      </c>
      <c r="E38" s="45">
        <f>F38*1.08</f>
        <v>2200.114285714286</v>
      </c>
      <c r="F38" s="30">
        <f>J38/1.05</f>
        <v>2037.142857142857</v>
      </c>
      <c r="G38" s="50"/>
      <c r="H38" s="51">
        <f>E38*G38</f>
        <v>0</v>
      </c>
      <c r="J38" s="33">
        <v>2139</v>
      </c>
      <c r="K38"/>
    </row>
    <row r="39" spans="1:11" s="1" customFormat="1" ht="14.25" thickBot="1">
      <c r="A39" s="70" t="s">
        <v>59</v>
      </c>
      <c r="B39" s="136">
        <v>4582244098259</v>
      </c>
      <c r="C39" s="137" t="s">
        <v>54</v>
      </c>
      <c r="D39" s="138" t="s">
        <v>55</v>
      </c>
      <c r="E39" s="139">
        <f>F39*1.08</f>
        <v>4999.885714285714</v>
      </c>
      <c r="F39" s="140">
        <f>J39/1.05</f>
        <v>4629.523809523809</v>
      </c>
      <c r="G39" s="141"/>
      <c r="H39" s="142">
        <f>E39*G39</f>
        <v>0</v>
      </c>
      <c r="J39" s="31">
        <v>4861</v>
      </c>
      <c r="K39"/>
    </row>
    <row r="40" spans="1:11" s="1" customFormat="1" ht="14.25" thickBot="1">
      <c r="A40" s="22" t="s">
        <v>25</v>
      </c>
      <c r="B40" s="112" t="s">
        <v>41</v>
      </c>
      <c r="C40" s="113" t="s">
        <v>43</v>
      </c>
      <c r="D40" s="128" t="s">
        <v>46</v>
      </c>
      <c r="E40" s="114" t="s">
        <v>95</v>
      </c>
      <c r="F40" s="115" t="s">
        <v>93</v>
      </c>
      <c r="G40" s="143" t="s">
        <v>94</v>
      </c>
      <c r="H40" s="116" t="s">
        <v>44</v>
      </c>
      <c r="I40" s="28"/>
      <c r="J40" s="32" t="s">
        <v>33</v>
      </c>
      <c r="K40"/>
    </row>
    <row r="41" spans="1:11" s="1" customFormat="1" ht="13.5">
      <c r="A41" s="92" t="s">
        <v>34</v>
      </c>
      <c r="B41" s="72" t="s">
        <v>48</v>
      </c>
      <c r="C41" s="102" t="s">
        <v>89</v>
      </c>
      <c r="D41" s="125" t="s">
        <v>88</v>
      </c>
      <c r="E41" s="73">
        <f aca="true" t="shared" si="4" ref="E41:E49">F41*1.08</f>
        <v>95040</v>
      </c>
      <c r="F41" s="74">
        <f aca="true" t="shared" si="5" ref="F41:F49">J41/1.05</f>
        <v>88000</v>
      </c>
      <c r="G41" s="148"/>
      <c r="H41" s="60">
        <f aca="true" t="shared" si="6" ref="H41:H49">E41*G41</f>
        <v>0</v>
      </c>
      <c r="I41" s="149" t="s">
        <v>115</v>
      </c>
      <c r="J41" s="31">
        <v>92400</v>
      </c>
      <c r="K41"/>
    </row>
    <row r="42" spans="1:11" s="1" customFormat="1" ht="13.5">
      <c r="A42" s="92" t="s">
        <v>34</v>
      </c>
      <c r="B42" s="29" t="s">
        <v>48</v>
      </c>
      <c r="C42" s="104" t="s">
        <v>87</v>
      </c>
      <c r="D42" s="127" t="s">
        <v>84</v>
      </c>
      <c r="E42" s="45">
        <f t="shared" si="4"/>
        <v>8640</v>
      </c>
      <c r="F42" s="30">
        <f t="shared" si="5"/>
        <v>8000</v>
      </c>
      <c r="G42" s="145"/>
      <c r="H42" s="65">
        <f t="shared" si="6"/>
        <v>0</v>
      </c>
      <c r="I42" s="149" t="s">
        <v>115</v>
      </c>
      <c r="J42" s="31">
        <v>8400</v>
      </c>
      <c r="K42"/>
    </row>
    <row r="43" spans="1:11" s="1" customFormat="1" ht="13.5">
      <c r="A43" s="92" t="s">
        <v>34</v>
      </c>
      <c r="B43" s="29" t="s">
        <v>48</v>
      </c>
      <c r="C43" s="104" t="s">
        <v>86</v>
      </c>
      <c r="D43" s="127" t="s">
        <v>90</v>
      </c>
      <c r="E43" s="45">
        <f t="shared" si="4"/>
        <v>7344.000000000001</v>
      </c>
      <c r="F43" s="30">
        <f t="shared" si="5"/>
        <v>6800</v>
      </c>
      <c r="G43" s="64"/>
      <c r="H43" s="65">
        <f t="shared" si="6"/>
        <v>0</v>
      </c>
      <c r="I43" s="34" t="s">
        <v>45</v>
      </c>
      <c r="J43" s="31">
        <v>7140</v>
      </c>
      <c r="K43"/>
    </row>
    <row r="44" spans="1:11" s="1" customFormat="1" ht="13.5">
      <c r="A44" s="92" t="s">
        <v>34</v>
      </c>
      <c r="B44" s="29" t="s">
        <v>48</v>
      </c>
      <c r="C44" s="104" t="s">
        <v>85</v>
      </c>
      <c r="D44" s="127" t="s">
        <v>92</v>
      </c>
      <c r="E44" s="45">
        <f t="shared" si="4"/>
        <v>4320</v>
      </c>
      <c r="F44" s="30">
        <f t="shared" si="5"/>
        <v>4000</v>
      </c>
      <c r="G44" s="64"/>
      <c r="H44" s="65">
        <f t="shared" si="6"/>
        <v>0</v>
      </c>
      <c r="I44" s="34" t="s">
        <v>45</v>
      </c>
      <c r="J44" s="31">
        <v>4200</v>
      </c>
      <c r="K44"/>
    </row>
    <row r="45" spans="1:11" s="1" customFormat="1" ht="13.5">
      <c r="A45" s="70" t="s">
        <v>59</v>
      </c>
      <c r="B45" s="29" t="s">
        <v>48</v>
      </c>
      <c r="C45" s="104" t="s">
        <v>53</v>
      </c>
      <c r="D45" s="127" t="s">
        <v>91</v>
      </c>
      <c r="E45" s="45">
        <f t="shared" si="4"/>
        <v>192240</v>
      </c>
      <c r="F45" s="30">
        <f t="shared" si="5"/>
        <v>178000</v>
      </c>
      <c r="G45" s="145"/>
      <c r="H45" s="65">
        <f t="shared" si="6"/>
        <v>0</v>
      </c>
      <c r="I45" s="149" t="s">
        <v>115</v>
      </c>
      <c r="J45" s="31">
        <v>186900</v>
      </c>
      <c r="K45"/>
    </row>
    <row r="46" spans="1:11" s="1" customFormat="1" ht="13.5">
      <c r="A46" s="70" t="s">
        <v>59</v>
      </c>
      <c r="B46" s="29" t="s">
        <v>48</v>
      </c>
      <c r="C46" s="104" t="s">
        <v>80</v>
      </c>
      <c r="D46" s="127" t="s">
        <v>52</v>
      </c>
      <c r="E46" s="45">
        <f t="shared" si="4"/>
        <v>93960</v>
      </c>
      <c r="F46" s="30">
        <f t="shared" si="5"/>
        <v>87000</v>
      </c>
      <c r="G46" s="145"/>
      <c r="H46" s="65">
        <f t="shared" si="6"/>
        <v>0</v>
      </c>
      <c r="I46" s="149" t="s">
        <v>115</v>
      </c>
      <c r="J46" s="31">
        <v>91350</v>
      </c>
      <c r="K46"/>
    </row>
    <row r="47" spans="1:11" s="1" customFormat="1" ht="13.5">
      <c r="A47" s="70" t="s">
        <v>59</v>
      </c>
      <c r="B47" s="29" t="s">
        <v>48</v>
      </c>
      <c r="C47" s="104" t="s">
        <v>50</v>
      </c>
      <c r="D47" s="127" t="s">
        <v>51</v>
      </c>
      <c r="E47" s="45">
        <f t="shared" si="4"/>
        <v>16200.000000000002</v>
      </c>
      <c r="F47" s="30">
        <f t="shared" si="5"/>
        <v>15000</v>
      </c>
      <c r="G47" s="146"/>
      <c r="H47" s="94">
        <f t="shared" si="6"/>
        <v>0</v>
      </c>
      <c r="I47" s="149" t="s">
        <v>115</v>
      </c>
      <c r="J47" s="31">
        <v>15750</v>
      </c>
      <c r="K47"/>
    </row>
    <row r="48" spans="1:11" s="1" customFormat="1" ht="13.5">
      <c r="A48" s="70" t="s">
        <v>59</v>
      </c>
      <c r="B48" s="29" t="s">
        <v>48</v>
      </c>
      <c r="C48" s="104" t="s">
        <v>79</v>
      </c>
      <c r="D48" s="127" t="s">
        <v>49</v>
      </c>
      <c r="E48" s="45">
        <f t="shared" si="4"/>
        <v>103680</v>
      </c>
      <c r="F48" s="30">
        <f t="shared" si="5"/>
        <v>96000</v>
      </c>
      <c r="G48" s="147"/>
      <c r="H48" s="51">
        <f t="shared" si="6"/>
        <v>0</v>
      </c>
      <c r="I48" s="149" t="s">
        <v>115</v>
      </c>
      <c r="J48" s="31">
        <v>100800</v>
      </c>
      <c r="K48"/>
    </row>
    <row r="49" spans="1:11" s="1" customFormat="1" ht="14.25" thickBot="1">
      <c r="A49" s="71"/>
      <c r="B49" s="29"/>
      <c r="C49" s="104"/>
      <c r="D49" s="129"/>
      <c r="E49" s="52">
        <f t="shared" si="4"/>
        <v>0</v>
      </c>
      <c r="F49" s="53">
        <f t="shared" si="5"/>
        <v>0</v>
      </c>
      <c r="G49" s="54"/>
      <c r="H49" s="55">
        <f t="shared" si="6"/>
        <v>0</v>
      </c>
      <c r="J49" s="33"/>
      <c r="K49"/>
    </row>
    <row r="50" spans="4:11" s="1" customFormat="1" ht="15" thickBot="1" thickTop="1">
      <c r="D50" s="130" t="s">
        <v>35</v>
      </c>
      <c r="E50" s="35"/>
      <c r="F50" s="35"/>
      <c r="G50" s="36">
        <f>SUM(G16:G49)</f>
        <v>0</v>
      </c>
      <c r="H50" s="37">
        <f>SUM(H18:H49)</f>
        <v>0</v>
      </c>
      <c r="I50" s="10"/>
      <c r="J50" s="32"/>
      <c r="K50"/>
    </row>
    <row r="51" spans="4:11" s="1" customFormat="1" ht="15" thickBot="1" thickTop="1">
      <c r="D51" s="131" t="s">
        <v>36</v>
      </c>
      <c r="E51" s="11"/>
      <c r="F51" s="11"/>
      <c r="G51" s="38"/>
      <c r="H51" s="39">
        <f>H50*1</f>
        <v>0</v>
      </c>
      <c r="I51" s="10"/>
      <c r="J51" s="5"/>
      <c r="K51"/>
    </row>
    <row r="52" spans="4:11" s="1" customFormat="1" ht="15" thickBot="1" thickTop="1">
      <c r="D52" s="132" t="s">
        <v>37</v>
      </c>
      <c r="E52" s="11"/>
      <c r="F52" s="11"/>
      <c r="G52" s="40"/>
      <c r="H52" s="41">
        <v>0</v>
      </c>
      <c r="I52" s="10"/>
      <c r="J52" s="5"/>
      <c r="K52"/>
    </row>
    <row r="53" spans="4:11" s="1" customFormat="1" ht="14.25" thickBot="1">
      <c r="D53" s="133" t="s">
        <v>38</v>
      </c>
      <c r="E53" s="11"/>
      <c r="F53" s="11"/>
      <c r="G53" s="40"/>
      <c r="H53" s="42">
        <v>0</v>
      </c>
      <c r="I53" s="10"/>
      <c r="J53" s="5"/>
      <c r="K53"/>
    </row>
    <row r="54" spans="4:11" s="1" customFormat="1" ht="14.25" thickBot="1">
      <c r="D54" s="134" t="s">
        <v>39</v>
      </c>
      <c r="E54" s="11"/>
      <c r="F54" s="11"/>
      <c r="G54" s="38"/>
      <c r="H54" s="43">
        <v>0</v>
      </c>
      <c r="I54" s="10"/>
      <c r="J54" s="5"/>
      <c r="K54"/>
    </row>
    <row r="55" spans="4:11" s="1" customFormat="1" ht="15" thickBot="1" thickTop="1">
      <c r="D55" s="133" t="s">
        <v>40</v>
      </c>
      <c r="E55" s="11"/>
      <c r="F55" s="11"/>
      <c r="G55" s="38"/>
      <c r="H55" s="44">
        <f>SUM(H51:H54)</f>
        <v>0</v>
      </c>
      <c r="I55" s="10"/>
      <c r="J55" s="5"/>
      <c r="K55"/>
    </row>
  </sheetData>
  <sheetProtection/>
  <mergeCells count="21">
    <mergeCell ref="E11:F11"/>
    <mergeCell ref="B8:D8"/>
    <mergeCell ref="E7:H7"/>
    <mergeCell ref="E9:H9"/>
    <mergeCell ref="G5:H5"/>
    <mergeCell ref="E6:H6"/>
    <mergeCell ref="B9:D9"/>
    <mergeCell ref="B10:D10"/>
    <mergeCell ref="E8:H8"/>
    <mergeCell ref="B5:D5"/>
    <mergeCell ref="B6:D6"/>
    <mergeCell ref="B4:D4"/>
    <mergeCell ref="B2:D2"/>
    <mergeCell ref="F1:G1"/>
    <mergeCell ref="G4:H4"/>
    <mergeCell ref="B3:H3"/>
    <mergeCell ref="B15:D15"/>
    <mergeCell ref="B12:D12"/>
    <mergeCell ref="B7:D7"/>
    <mergeCell ref="B11:D11"/>
    <mergeCell ref="B13:D14"/>
  </mergeCells>
  <printOptions/>
  <pageMargins left="0.75" right="0.75" top="1" bottom="1" header="0.512" footer="0.51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企画・開発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Model Making Acu・Stion</dc:creator>
  <cp:keywords/>
  <dc:description/>
  <cp:lastModifiedBy>Model Making Acu・Stion</cp:lastModifiedBy>
  <dcterms:created xsi:type="dcterms:W3CDTF">2015-07-07T06:17:09Z</dcterms:created>
  <dcterms:modified xsi:type="dcterms:W3CDTF">2015-09-15T01:47:35Z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